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L82" i="1"/>
  <c r="I82" i="1"/>
  <c r="I85" i="1" s="1"/>
  <c r="F74" i="1"/>
  <c r="F77" i="1" s="1"/>
  <c r="E74" i="1"/>
  <c r="E77" i="1" s="1"/>
  <c r="J85" i="1" s="1"/>
  <c r="I67" i="1"/>
  <c r="E67" i="1"/>
  <c r="I68" i="1" s="1"/>
  <c r="F66" i="1"/>
  <c r="E66" i="1"/>
  <c r="F59" i="1"/>
  <c r="E59" i="1"/>
  <c r="F54" i="1"/>
  <c r="E54" i="1"/>
  <c r="F43" i="1"/>
  <c r="E43" i="1"/>
  <c r="E39" i="1"/>
  <c r="F38" i="1"/>
  <c r="E38" i="1"/>
  <c r="F27" i="1"/>
  <c r="E27" i="1"/>
  <c r="F22" i="1"/>
  <c r="E22" i="1"/>
  <c r="F11" i="1"/>
  <c r="F34" i="1" s="1"/>
  <c r="E11" i="1"/>
  <c r="E34" i="1" s="1"/>
  <c r="C1" i="1"/>
  <c r="H51" i="1" l="1"/>
  <c r="E79" i="1"/>
  <c r="H59" i="1"/>
  <c r="G54" i="1"/>
  <c r="F79" i="1"/>
  <c r="H54" i="1"/>
  <c r="K85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<sst xmlns="http://schemas.openxmlformats.org/spreadsheetml/2006/main" count="63" uniqueCount="62">
  <si>
    <t>Estado de Actividades</t>
  </si>
  <si>
    <t>Del 1 de enero al 31 de diciembre de 2017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</si>
  <si>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</si>
  <si>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</si>
  <si>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</si>
  <si>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</si>
  <si>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</si>
  <si>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</si>
  <si>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</si>
  <si>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</si>
  <si>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</si>
  <si>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</si>
  <si>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</si>
  <si>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</si>
  <si>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</si>
  <si>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</si>
  <si>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</si>
  <si>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</si>
  <si>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</si>
  <si>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</si>
  <si>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</si>
  <si>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</si>
  <si>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</si>
  <si>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</si>
  <si>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</si>
  <si>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</si>
  <si>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</si>
  <si>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</si>
  <si>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</si>
  <si>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</si>
  <si>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</si>
  <si>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ok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</si>
  <si>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</si>
  <si>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</si>
  <si>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</si>
  <si>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</si>
  <si>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</si>
  <si>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</si>
  <si>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</si>
  <si>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</si>
  <si>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=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</si>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</sst>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0" fontId="2" fillId="2" borderId="0" xfId="0" applyFont="1" applyFill="1"/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93548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73517" y="10727190"/>
          <a:ext cx="2789359" cy="779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</a:t>
          </a:r>
          <a:r>
            <a:rPr lang="es-MX" sz="1100" baseline="0"/>
            <a:t> de Servicios Administrativos</a:t>
          </a:r>
          <a:endParaRPr lang="es-MX" sz="1100"/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89"/>
  <sheetViews>
    <sheetView tabSelected="1" topLeftCell="A52" zoomScale="112" zoomScaleNormal="112" workbookViewId="0">
      <selection activeCell="G88" sqref="G88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16384" width="11.42578125" style="2"/>
  </cols>
  <sheetData>
    <row r="1" spans="3:7" ht="15" customHeight="1" x14ac:dyDescent="0.2">
      <c r="C1" s="57" t="str">
        <f>+'[1]SIT FINAN'!B2</f>
        <v xml:space="preserve">TECNOLOGICO DE ESTUDIOS SUPERIORES DE CHIMALHUACAN (TESCHI) </v>
      </c>
      <c r="D1" s="57"/>
      <c r="E1" s="57"/>
      <c r="F1" s="57"/>
      <c r="G1" s="1"/>
    </row>
    <row r="2" spans="3:7" ht="15" customHeight="1" x14ac:dyDescent="0.2">
      <c r="C2" s="57" t="s">
        <v>0</v>
      </c>
      <c r="D2" s="57"/>
      <c r="E2" s="57"/>
      <c r="F2" s="57"/>
      <c r="G2" s="1"/>
    </row>
    <row r="3" spans="3:7" ht="15" customHeight="1" x14ac:dyDescent="0.2">
      <c r="C3" s="57" t="s">
        <v>1</v>
      </c>
      <c r="D3" s="57"/>
      <c r="E3" s="57"/>
      <c r="F3" s="57"/>
      <c r="G3" s="1"/>
    </row>
    <row r="4" spans="3:7" ht="15" customHeight="1" x14ac:dyDescent="0.2">
      <c r="C4" s="57" t="s">
        <v>2</v>
      </c>
      <c r="D4" s="57"/>
      <c r="E4" s="57"/>
      <c r="F4" s="57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58" t="s">
        <v>3</v>
      </c>
      <c r="D7" s="59"/>
      <c r="E7" s="6">
        <v>2017</v>
      </c>
      <c r="F7" s="7">
        <v>2016</v>
      </c>
    </row>
    <row r="8" spans="3:7" ht="5.25" customHeight="1" x14ac:dyDescent="0.2">
      <c r="C8" s="8"/>
      <c r="D8" s="9"/>
      <c r="E8" s="9"/>
      <c r="F8" s="10"/>
    </row>
    <row r="9" spans="3:7" ht="12" customHeight="1" x14ac:dyDescent="0.2">
      <c r="C9" s="45" t="s">
        <v>4</v>
      </c>
      <c r="D9" s="46"/>
      <c r="E9" s="11"/>
      <c r="F9" s="12"/>
    </row>
    <row r="10" spans="3:7" ht="3" customHeight="1" x14ac:dyDescent="0.2">
      <c r="C10" s="43"/>
      <c r="D10" s="44"/>
      <c r="E10" s="11"/>
      <c r="F10" s="12"/>
    </row>
    <row r="11" spans="3:7" ht="12" customHeight="1" x14ac:dyDescent="0.2">
      <c r="C11" s="45" t="s">
        <v>5</v>
      </c>
      <c r="D11" s="46"/>
      <c r="E11" s="13">
        <f>SUM(E12:E20)</f>
        <v>0</v>
      </c>
      <c r="F11" s="14">
        <f>SUM(F12:F20)</f>
        <v>0</v>
      </c>
    </row>
    <row r="12" spans="3:7" ht="9" customHeight="1" x14ac:dyDescent="0.2">
      <c r="C12" s="41" t="s">
        <v>6</v>
      </c>
      <c r="D12" s="42"/>
      <c r="E12" s="15">
        <v>0</v>
      </c>
      <c r="F12" s="16">
        <v>0</v>
      </c>
    </row>
    <row r="13" spans="3:7" ht="9" customHeight="1" x14ac:dyDescent="0.2">
      <c r="C13" s="41" t="s">
        <v>7</v>
      </c>
      <c r="D13" s="42"/>
      <c r="E13" s="15">
        <v>0</v>
      </c>
      <c r="F13" s="16">
        <v>0</v>
      </c>
    </row>
    <row r="14" spans="3:7" ht="9" customHeight="1" x14ac:dyDescent="0.2">
      <c r="C14" s="41" t="s">
        <v>8</v>
      </c>
      <c r="D14" s="42"/>
      <c r="E14" s="15">
        <v>0</v>
      </c>
      <c r="F14" s="16">
        <v>0</v>
      </c>
    </row>
    <row r="15" spans="3:7" ht="9" customHeight="1" x14ac:dyDescent="0.2">
      <c r="C15" s="41" t="s">
        <v>9</v>
      </c>
      <c r="D15" s="42"/>
      <c r="E15" s="15">
        <v>0</v>
      </c>
      <c r="F15" s="16">
        <v>0</v>
      </c>
    </row>
    <row r="16" spans="3:7" ht="9" customHeight="1" x14ac:dyDescent="0.2">
      <c r="C16" s="41" t="s">
        <v>10</v>
      </c>
      <c r="D16" s="42"/>
      <c r="E16" s="15">
        <v>0</v>
      </c>
      <c r="F16" s="16">
        <v>0</v>
      </c>
    </row>
    <row r="17" spans="3:8" ht="9" customHeight="1" x14ac:dyDescent="0.2">
      <c r="C17" s="41" t="s">
        <v>11</v>
      </c>
      <c r="D17" s="42"/>
      <c r="E17" s="15">
        <v>0</v>
      </c>
      <c r="F17" s="16">
        <v>0</v>
      </c>
    </row>
    <row r="18" spans="3:8" ht="9" customHeight="1" x14ac:dyDescent="0.2">
      <c r="C18" s="41" t="s">
        <v>12</v>
      </c>
      <c r="D18" s="42"/>
      <c r="E18" s="15">
        <v>0</v>
      </c>
      <c r="F18" s="16">
        <v>0</v>
      </c>
    </row>
    <row r="19" spans="3:8" ht="9" customHeight="1" x14ac:dyDescent="0.2">
      <c r="C19" s="41" t="s">
        <v>13</v>
      </c>
      <c r="D19" s="42"/>
      <c r="E19" s="15">
        <v>0</v>
      </c>
      <c r="F19" s="16">
        <v>0</v>
      </c>
    </row>
    <row r="20" spans="3:8" ht="9" customHeight="1" x14ac:dyDescent="0.2">
      <c r="C20" s="41"/>
      <c r="D20" s="42"/>
      <c r="E20" s="15">
        <v>0</v>
      </c>
      <c r="F20" s="16">
        <v>0</v>
      </c>
    </row>
    <row r="21" spans="3:8" ht="2.25" customHeight="1" x14ac:dyDescent="0.2">
      <c r="C21" s="17"/>
      <c r="D21" s="18"/>
      <c r="E21" s="11"/>
      <c r="F21" s="12"/>
    </row>
    <row r="22" spans="3:8" ht="12" customHeight="1" x14ac:dyDescent="0.2">
      <c r="C22" s="45" t="s">
        <v>14</v>
      </c>
      <c r="D22" s="46"/>
      <c r="E22" s="56">
        <f>SUM(E24:E25)</f>
        <v>97882.3</v>
      </c>
      <c r="F22" s="53">
        <f>SUM(F24:F25)</f>
        <v>83358.2</v>
      </c>
    </row>
    <row r="23" spans="3:8" ht="12" customHeight="1" x14ac:dyDescent="0.2">
      <c r="C23" s="54"/>
      <c r="D23" s="55"/>
      <c r="E23" s="56"/>
      <c r="F23" s="53"/>
    </row>
    <row r="24" spans="3:8" ht="11.1" customHeight="1" x14ac:dyDescent="0.2">
      <c r="C24" s="41" t="s">
        <v>15</v>
      </c>
      <c r="D24" s="42"/>
      <c r="E24" s="15">
        <v>0</v>
      </c>
      <c r="F24" s="16">
        <v>0</v>
      </c>
    </row>
    <row r="25" spans="3:8" ht="11.1" customHeight="1" x14ac:dyDescent="0.2">
      <c r="C25" s="41" t="s">
        <v>16</v>
      </c>
      <c r="D25" s="42"/>
      <c r="E25" s="15">
        <v>97882.3</v>
      </c>
      <c r="F25" s="16">
        <v>83358.2</v>
      </c>
    </row>
    <row r="26" spans="3:8" ht="3" customHeight="1" x14ac:dyDescent="0.2">
      <c r="C26" s="43"/>
      <c r="D26" s="44"/>
      <c r="E26" s="11"/>
      <c r="F26" s="12"/>
    </row>
    <row r="27" spans="3:8" ht="14.25" customHeight="1" x14ac:dyDescent="0.2">
      <c r="C27" s="45" t="s">
        <v>17</v>
      </c>
      <c r="D27" s="46"/>
      <c r="E27" s="13">
        <f>SUM(E28:E32)</f>
        <v>1467.4</v>
      </c>
      <c r="F27" s="14">
        <f>SUM(F28:F32)</f>
        <v>1243.4000000000001</v>
      </c>
    </row>
    <row r="28" spans="3:8" ht="11.1" customHeight="1" x14ac:dyDescent="0.2">
      <c r="C28" s="41" t="s">
        <v>18</v>
      </c>
      <c r="D28" s="42"/>
      <c r="E28" s="15">
        <v>1189.8</v>
      </c>
      <c r="F28" s="16">
        <v>1181.4000000000001</v>
      </c>
    </row>
    <row r="29" spans="3:8" ht="11.1" customHeight="1" x14ac:dyDescent="0.2">
      <c r="C29" s="41" t="s">
        <v>19</v>
      </c>
      <c r="D29" s="42"/>
      <c r="E29" s="15">
        <v>0</v>
      </c>
      <c r="F29" s="16">
        <v>0</v>
      </c>
    </row>
    <row r="30" spans="3:8" ht="11.1" customHeight="1" x14ac:dyDescent="0.2">
      <c r="C30" s="41" t="s">
        <v>20</v>
      </c>
      <c r="D30" s="42"/>
      <c r="E30" s="15">
        <v>0</v>
      </c>
      <c r="F30" s="16">
        <v>0</v>
      </c>
    </row>
    <row r="31" spans="3:8" ht="11.1" customHeight="1" x14ac:dyDescent="0.2">
      <c r="C31" s="41" t="s">
        <v>21</v>
      </c>
      <c r="D31" s="42"/>
      <c r="E31" s="15">
        <v>0</v>
      </c>
      <c r="F31" s="16">
        <v>0</v>
      </c>
    </row>
    <row r="32" spans="3:8" ht="11.1" customHeight="1" x14ac:dyDescent="0.2">
      <c r="C32" s="41" t="s">
        <v>22</v>
      </c>
      <c r="D32" s="42"/>
      <c r="E32" s="15">
        <v>277.60000000000002</v>
      </c>
      <c r="F32" s="16">
        <v>62</v>
      </c>
      <c r="H32" s="19"/>
    </row>
    <row r="33" spans="3:8" ht="4.5" customHeight="1" x14ac:dyDescent="0.2">
      <c r="C33" s="49"/>
      <c r="D33" s="50"/>
      <c r="E33" s="11"/>
      <c r="F33" s="12"/>
    </row>
    <row r="34" spans="3:8" ht="12" customHeight="1" x14ac:dyDescent="0.2">
      <c r="C34" s="51" t="s">
        <v>23</v>
      </c>
      <c r="D34" s="52"/>
      <c r="E34" s="20">
        <f>SUM(E11+E22+E27)</f>
        <v>99349.7</v>
      </c>
      <c r="F34" s="21">
        <f>SUM(F11+F22+F27)</f>
        <v>84601.599999999991</v>
      </c>
    </row>
    <row r="35" spans="3:8" ht="5.25" customHeight="1" x14ac:dyDescent="0.2">
      <c r="C35" s="43"/>
      <c r="D35" s="44"/>
      <c r="E35" s="11"/>
      <c r="F35" s="12"/>
    </row>
    <row r="36" spans="3:8" ht="12" customHeight="1" x14ac:dyDescent="0.2">
      <c r="C36" s="45" t="s">
        <v>24</v>
      </c>
      <c r="D36" s="46"/>
      <c r="E36" s="11"/>
      <c r="F36" s="12"/>
    </row>
    <row r="37" spans="3:8" ht="1.5" customHeight="1" x14ac:dyDescent="0.2">
      <c r="C37" s="43"/>
      <c r="D37" s="44"/>
      <c r="E37" s="11"/>
      <c r="F37" s="12"/>
    </row>
    <row r="38" spans="3:8" ht="12" customHeight="1" x14ac:dyDescent="0.2">
      <c r="C38" s="45" t="s">
        <v>25</v>
      </c>
      <c r="D38" s="46"/>
      <c r="E38" s="13">
        <f>SUM(E39:E41)</f>
        <v>79539.199999999997</v>
      </c>
      <c r="F38" s="14">
        <f>SUM(F39:F41)</f>
        <v>71352</v>
      </c>
    </row>
    <row r="39" spans="3:8" ht="11.1" customHeight="1" x14ac:dyDescent="0.2">
      <c r="C39" s="41" t="s">
        <v>26</v>
      </c>
      <c r="D39" s="42"/>
      <c r="E39" s="15">
        <f>59826.1+190.9</f>
        <v>60017</v>
      </c>
      <c r="F39" s="16">
        <v>50152.1</v>
      </c>
    </row>
    <row r="40" spans="3:8" ht="11.1" customHeight="1" x14ac:dyDescent="0.2">
      <c r="C40" s="41" t="s">
        <v>27</v>
      </c>
      <c r="D40" s="42"/>
      <c r="E40" s="15">
        <v>6981.8</v>
      </c>
      <c r="F40" s="16">
        <v>8990.7999999999993</v>
      </c>
    </row>
    <row r="41" spans="3:8" ht="11.1" customHeight="1" x14ac:dyDescent="0.2">
      <c r="C41" s="41" t="s">
        <v>28</v>
      </c>
      <c r="D41" s="42"/>
      <c r="E41" s="22">
        <v>12540.4</v>
      </c>
      <c r="F41" s="16">
        <v>12209.1</v>
      </c>
    </row>
    <row r="42" spans="3:8" ht="4.5" customHeight="1" x14ac:dyDescent="0.2">
      <c r="C42" s="43"/>
      <c r="D42" s="44"/>
      <c r="E42" s="11"/>
      <c r="F42" s="12"/>
    </row>
    <row r="43" spans="3:8" ht="12" customHeight="1" x14ac:dyDescent="0.2">
      <c r="C43" s="45" t="s">
        <v>29</v>
      </c>
      <c r="D43" s="46"/>
      <c r="E43" s="13">
        <f>SUM(E44:E52)</f>
        <v>501.2</v>
      </c>
      <c r="F43" s="14">
        <f>SUM(F44:F52)</f>
        <v>1094.9000000000001</v>
      </c>
    </row>
    <row r="44" spans="3:8" ht="11.1" customHeight="1" x14ac:dyDescent="0.2">
      <c r="C44" s="41" t="s">
        <v>30</v>
      </c>
      <c r="D44" s="42"/>
      <c r="E44" s="15">
        <v>0</v>
      </c>
      <c r="F44" s="16">
        <v>0</v>
      </c>
      <c r="H44" s="23" t="s">
        <v>31</v>
      </c>
    </row>
    <row r="45" spans="3:8" ht="11.1" customHeight="1" x14ac:dyDescent="0.2">
      <c r="C45" s="41" t="s">
        <v>32</v>
      </c>
      <c r="D45" s="42"/>
      <c r="E45" s="15">
        <v>0</v>
      </c>
      <c r="F45" s="16">
        <v>0</v>
      </c>
    </row>
    <row r="46" spans="3:8" ht="11.1" customHeight="1" x14ac:dyDescent="0.2">
      <c r="C46" s="41" t="s">
        <v>33</v>
      </c>
      <c r="D46" s="42"/>
      <c r="E46" s="15">
        <v>0</v>
      </c>
      <c r="F46" s="16">
        <v>0</v>
      </c>
    </row>
    <row r="47" spans="3:8" ht="11.1" customHeight="1" x14ac:dyDescent="0.2">
      <c r="C47" s="41" t="s">
        <v>34</v>
      </c>
      <c r="D47" s="42"/>
      <c r="E47" s="22">
        <v>501.2</v>
      </c>
      <c r="F47" s="16">
        <v>1094.9000000000001</v>
      </c>
    </row>
    <row r="48" spans="3:8" ht="11.1" customHeight="1" x14ac:dyDescent="0.2">
      <c r="C48" s="41" t="s">
        <v>35</v>
      </c>
      <c r="D48" s="42"/>
      <c r="E48" s="15">
        <v>0</v>
      </c>
      <c r="F48" s="16">
        <v>0</v>
      </c>
    </row>
    <row r="49" spans="3:8" ht="11.1" customHeight="1" x14ac:dyDescent="0.2">
      <c r="C49" s="41" t="s">
        <v>36</v>
      </c>
      <c r="D49" s="42"/>
      <c r="E49" s="15">
        <v>0</v>
      </c>
      <c r="F49" s="16">
        <v>0</v>
      </c>
    </row>
    <row r="50" spans="3:8" ht="11.1" customHeight="1" x14ac:dyDescent="0.2">
      <c r="C50" s="41" t="s">
        <v>37</v>
      </c>
      <c r="D50" s="42"/>
      <c r="E50" s="15">
        <v>0</v>
      </c>
      <c r="F50" s="16">
        <v>0</v>
      </c>
    </row>
    <row r="51" spans="3:8" ht="11.1" customHeight="1" x14ac:dyDescent="0.2">
      <c r="C51" s="41" t="s">
        <v>38</v>
      </c>
      <c r="D51" s="42"/>
      <c r="E51" s="15">
        <v>0</v>
      </c>
      <c r="F51" s="16">
        <v>0</v>
      </c>
      <c r="H51" s="19">
        <f>E34-E38-E43-E74</f>
        <v>18213.2</v>
      </c>
    </row>
    <row r="52" spans="3:8" ht="11.1" customHeight="1" x14ac:dyDescent="0.2">
      <c r="C52" s="41" t="s">
        <v>39</v>
      </c>
      <c r="D52" s="42"/>
      <c r="E52" s="15">
        <v>0</v>
      </c>
      <c r="F52" s="16">
        <v>0</v>
      </c>
    </row>
    <row r="53" spans="3:8" ht="1.5" customHeight="1" x14ac:dyDescent="0.2">
      <c r="C53" s="43"/>
      <c r="D53" s="44"/>
      <c r="E53" s="11"/>
      <c r="F53" s="12"/>
      <c r="H53" s="2" t="s">
        <v>40</v>
      </c>
    </row>
    <row r="54" spans="3:8" ht="12" customHeight="1" x14ac:dyDescent="0.2">
      <c r="C54" s="45" t="s">
        <v>15</v>
      </c>
      <c r="D54" s="46"/>
      <c r="E54" s="13">
        <f>SUM(E55:E57)</f>
        <v>0</v>
      </c>
      <c r="F54" s="14">
        <f>SUM(F55:F57)</f>
        <v>0</v>
      </c>
      <c r="G54" s="19">
        <f>E34-E38-E43-E74</f>
        <v>18213.2</v>
      </c>
      <c r="H54" s="19">
        <f>F34-F38-F43-F74</f>
        <v>10411.999999999991</v>
      </c>
    </row>
    <row r="55" spans="3:8" ht="11.1" customHeight="1" x14ac:dyDescent="0.2">
      <c r="C55" s="41" t="s">
        <v>41</v>
      </c>
      <c r="D55" s="42"/>
      <c r="E55" s="15">
        <v>0</v>
      </c>
      <c r="F55" s="16">
        <v>0</v>
      </c>
    </row>
    <row r="56" spans="3:8" ht="11.1" customHeight="1" x14ac:dyDescent="0.2">
      <c r="C56" s="41" t="s">
        <v>42</v>
      </c>
      <c r="D56" s="42"/>
      <c r="E56" s="15">
        <v>0</v>
      </c>
      <c r="F56" s="16">
        <v>0</v>
      </c>
    </row>
    <row r="57" spans="3:8" ht="11.1" customHeight="1" x14ac:dyDescent="0.2">
      <c r="C57" s="41" t="s">
        <v>43</v>
      </c>
      <c r="D57" s="42"/>
      <c r="E57" s="15">
        <v>0</v>
      </c>
      <c r="F57" s="16">
        <v>0</v>
      </c>
    </row>
    <row r="58" spans="3:8" ht="3" customHeight="1" x14ac:dyDescent="0.2">
      <c r="C58" s="47"/>
      <c r="D58" s="48"/>
      <c r="E58" s="11"/>
      <c r="F58" s="12"/>
    </row>
    <row r="59" spans="3:8" ht="12" customHeight="1" x14ac:dyDescent="0.2">
      <c r="C59" s="45" t="s">
        <v>44</v>
      </c>
      <c r="D59" s="46"/>
      <c r="E59" s="13">
        <f>SUM(E60:E64)</f>
        <v>0</v>
      </c>
      <c r="F59" s="14">
        <f>SUM(F60:F64)</f>
        <v>0</v>
      </c>
      <c r="H59" s="24">
        <f>E34-E38-E43</f>
        <v>19309.3</v>
      </c>
    </row>
    <row r="60" spans="3:8" ht="11.1" customHeight="1" x14ac:dyDescent="0.2">
      <c r="C60" s="41" t="s">
        <v>45</v>
      </c>
      <c r="D60" s="42"/>
      <c r="E60" s="15">
        <v>0</v>
      </c>
      <c r="F60" s="16">
        <v>0</v>
      </c>
    </row>
    <row r="61" spans="3:8" ht="11.1" customHeight="1" x14ac:dyDescent="0.2">
      <c r="C61" s="41" t="s">
        <v>46</v>
      </c>
      <c r="D61" s="42"/>
      <c r="E61" s="15">
        <v>0</v>
      </c>
      <c r="F61" s="16">
        <v>0</v>
      </c>
    </row>
    <row r="62" spans="3:8" ht="11.1" customHeight="1" x14ac:dyDescent="0.2">
      <c r="C62" s="41" t="s">
        <v>47</v>
      </c>
      <c r="D62" s="42"/>
      <c r="E62" s="15">
        <v>0</v>
      </c>
      <c r="F62" s="16">
        <v>0</v>
      </c>
    </row>
    <row r="63" spans="3:8" ht="11.1" customHeight="1" x14ac:dyDescent="0.2">
      <c r="C63" s="41" t="s">
        <v>48</v>
      </c>
      <c r="D63" s="42"/>
      <c r="E63" s="15">
        <v>0</v>
      </c>
      <c r="F63" s="16">
        <v>0</v>
      </c>
    </row>
    <row r="64" spans="3:8" ht="11.1" customHeight="1" x14ac:dyDescent="0.2">
      <c r="C64" s="41" t="s">
        <v>49</v>
      </c>
      <c r="D64" s="42"/>
      <c r="E64" s="15">
        <v>0</v>
      </c>
      <c r="F64" s="16">
        <v>0</v>
      </c>
    </row>
    <row r="65" spans="3:9" ht="1.5" customHeight="1" x14ac:dyDescent="0.2">
      <c r="C65" s="43"/>
      <c r="D65" s="44"/>
      <c r="E65" s="11"/>
      <c r="F65" s="12"/>
    </row>
    <row r="66" spans="3:9" ht="12" customHeight="1" x14ac:dyDescent="0.2">
      <c r="C66" s="45" t="s">
        <v>50</v>
      </c>
      <c r="D66" s="46"/>
      <c r="E66" s="13">
        <f>SUM(E67:E72)</f>
        <v>2954.8</v>
      </c>
      <c r="F66" s="14">
        <f>SUM(F67:F72)</f>
        <v>5530.3</v>
      </c>
      <c r="G66" s="25"/>
    </row>
    <row r="67" spans="3:9" ht="11.1" customHeight="1" x14ac:dyDescent="0.2">
      <c r="C67" s="41" t="s">
        <v>51</v>
      </c>
      <c r="D67" s="42"/>
      <c r="E67" s="15">
        <f>5159.1-2204.3</f>
        <v>2954.8</v>
      </c>
      <c r="F67" s="16">
        <v>5530.3</v>
      </c>
      <c r="H67" s="26">
        <v>-4818.3999999999996</v>
      </c>
      <c r="I67" s="27">
        <f>H67+F67</f>
        <v>711.90000000000055</v>
      </c>
    </row>
    <row r="68" spans="3:9" ht="11.1" customHeight="1" x14ac:dyDescent="0.2">
      <c r="C68" s="41" t="s">
        <v>52</v>
      </c>
      <c r="D68" s="42"/>
      <c r="E68" s="15">
        <v>0</v>
      </c>
      <c r="F68" s="16">
        <v>0</v>
      </c>
      <c r="H68" s="2">
        <v>-2949.2</v>
      </c>
      <c r="I68" s="25">
        <f>+H68+E67</f>
        <v>5.6000000000003638</v>
      </c>
    </row>
    <row r="69" spans="3:9" ht="11.1" customHeight="1" x14ac:dyDescent="0.2">
      <c r="C69" s="41" t="s">
        <v>53</v>
      </c>
      <c r="D69" s="42"/>
      <c r="E69" s="15">
        <v>0</v>
      </c>
      <c r="F69" s="16">
        <v>0</v>
      </c>
    </row>
    <row r="70" spans="3:9" ht="11.1" customHeight="1" x14ac:dyDescent="0.2">
      <c r="C70" s="41" t="s">
        <v>54</v>
      </c>
      <c r="D70" s="42"/>
      <c r="E70" s="15">
        <v>0</v>
      </c>
      <c r="F70" s="16">
        <v>0</v>
      </c>
      <c r="H70" s="25"/>
    </row>
    <row r="71" spans="3:9" ht="11.1" customHeight="1" x14ac:dyDescent="0.2">
      <c r="C71" s="41" t="s">
        <v>55</v>
      </c>
      <c r="D71" s="42"/>
      <c r="E71" s="15">
        <v>0</v>
      </c>
      <c r="F71" s="16">
        <v>0</v>
      </c>
    </row>
    <row r="72" spans="3:9" ht="11.1" customHeight="1" x14ac:dyDescent="0.2">
      <c r="C72" s="41" t="s">
        <v>56</v>
      </c>
      <c r="D72" s="42"/>
      <c r="E72" s="15">
        <v>0</v>
      </c>
      <c r="F72" s="16">
        <v>0</v>
      </c>
    </row>
    <row r="73" spans="3:9" ht="2.25" customHeight="1" x14ac:dyDescent="0.2">
      <c r="C73" s="28"/>
      <c r="D73" s="29"/>
      <c r="E73" s="11"/>
      <c r="F73" s="12"/>
    </row>
    <row r="74" spans="3:9" ht="12" customHeight="1" x14ac:dyDescent="0.2">
      <c r="C74" s="30" t="s">
        <v>57</v>
      </c>
      <c r="D74" s="29"/>
      <c r="E74" s="13">
        <f>SUM(E75)</f>
        <v>1096.0999999999999</v>
      </c>
      <c r="F74" s="14">
        <f>SUM(F75)</f>
        <v>1742.7</v>
      </c>
    </row>
    <row r="75" spans="3:9" ht="11.1" customHeight="1" x14ac:dyDescent="0.2">
      <c r="C75" s="31" t="s">
        <v>58</v>
      </c>
      <c r="D75" s="29"/>
      <c r="E75" s="15">
        <v>1096.0999999999999</v>
      </c>
      <c r="F75" s="16">
        <v>1742.7</v>
      </c>
    </row>
    <row r="76" spans="3:9" ht="5.25" customHeight="1" x14ac:dyDescent="0.2">
      <c r="C76" s="28"/>
      <c r="D76" s="29"/>
      <c r="E76" s="11"/>
      <c r="F76" s="12"/>
    </row>
    <row r="77" spans="3:9" ht="12" customHeight="1" x14ac:dyDescent="0.2">
      <c r="C77" s="32" t="s">
        <v>59</v>
      </c>
      <c r="D77" s="33"/>
      <c r="E77" s="20">
        <f>SUM(E74+E66+E59+E54+E43+E38)</f>
        <v>84091.3</v>
      </c>
      <c r="F77" s="21">
        <f>SUM(F74+F66+F59+F54+F43+F38)</f>
        <v>79719.899999999994</v>
      </c>
    </row>
    <row r="78" spans="3:9" ht="4.5" customHeight="1" x14ac:dyDescent="0.2">
      <c r="C78" s="28"/>
      <c r="D78" s="29"/>
      <c r="E78" s="11"/>
      <c r="F78" s="12"/>
    </row>
    <row r="79" spans="3:9" ht="12" customHeight="1" thickBot="1" x14ac:dyDescent="0.25">
      <c r="C79" s="34" t="s">
        <v>60</v>
      </c>
      <c r="D79" s="35"/>
      <c r="E79" s="36">
        <f>E34-E77</f>
        <v>15258.399999999994</v>
      </c>
      <c r="F79" s="37">
        <f>F34-F77</f>
        <v>4881.6999999999971</v>
      </c>
    </row>
    <row r="80" spans="3:9" ht="6" customHeight="1" x14ac:dyDescent="0.2">
      <c r="C80" s="38"/>
      <c r="D80" s="29"/>
      <c r="E80" s="29"/>
      <c r="F80" s="29"/>
    </row>
    <row r="81" spans="3:12" ht="9.9499999999999993" customHeight="1" x14ac:dyDescent="0.2">
      <c r="C81" s="39" t="s">
        <v>61</v>
      </c>
      <c r="D81" s="39"/>
      <c r="E81" s="39"/>
      <c r="F81" s="39"/>
    </row>
    <row r="82" spans="3:12" ht="14.25" customHeight="1" x14ac:dyDescent="0.2">
      <c r="C82" s="39"/>
      <c r="D82" s="39"/>
      <c r="E82" s="39"/>
      <c r="F82" s="39"/>
      <c r="I82" s="2">
        <f>86420.8+120+190.9</f>
        <v>86731.7</v>
      </c>
      <c r="L82" s="2">
        <f>86420.8-3233.4-2361.8+2949.2+2209.9</f>
        <v>85984.7</v>
      </c>
    </row>
    <row r="83" spans="3:12" ht="14.25" customHeight="1" x14ac:dyDescent="0.2">
      <c r="C83" s="39"/>
      <c r="D83" s="39"/>
      <c r="E83" s="39"/>
      <c r="F83" s="39"/>
      <c r="I83" s="2">
        <f>3233.4+2361.8</f>
        <v>5595.2000000000007</v>
      </c>
    </row>
    <row r="84" spans="3:12" ht="14.25" customHeight="1" x14ac:dyDescent="0.2">
      <c r="C84" s="39"/>
      <c r="D84" s="39"/>
      <c r="E84" s="39"/>
      <c r="F84" s="39"/>
      <c r="I84" s="2">
        <v>2954.8</v>
      </c>
    </row>
    <row r="85" spans="3:12" ht="14.25" customHeight="1" x14ac:dyDescent="0.2">
      <c r="C85" s="40"/>
      <c r="D85" s="40"/>
      <c r="E85" s="40"/>
      <c r="F85" s="40"/>
      <c r="I85" s="2">
        <f>+I82-I83+I84</f>
        <v>84091.3</v>
      </c>
      <c r="J85" s="19">
        <f>+E77</f>
        <v>84091.3</v>
      </c>
      <c r="K85" s="2">
        <f>+I85-J85</f>
        <v>0</v>
      </c>
    </row>
    <row r="86" spans="3:12" ht="14.25" customHeight="1" x14ac:dyDescent="0.2">
      <c r="C86" s="40"/>
      <c r="D86" s="40"/>
      <c r="E86" s="40"/>
      <c r="F86" s="40"/>
    </row>
    <row r="87" spans="3:12" x14ac:dyDescent="0.2">
      <c r="C87" s="40"/>
      <c r="D87" s="40"/>
      <c r="E87" s="40"/>
      <c r="F87" s="40"/>
    </row>
    <row r="88" spans="3:12" x14ac:dyDescent="0.2">
      <c r="C88" s="40"/>
      <c r="D88" s="40"/>
      <c r="E88" s="40"/>
      <c r="F88" s="40"/>
    </row>
    <row r="89" spans="3:12" x14ac:dyDescent="0.2">
      <c r="C89" s="40"/>
      <c r="D89" s="40"/>
      <c r="E89" s="40"/>
      <c r="F89" s="40"/>
    </row>
  </sheetData>
  <mergeCells count="68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19:D20"/>
    <mergeCell ref="C22:D23"/>
    <mergeCell ref="F22:F23"/>
    <mergeCell ref="C24:D24"/>
    <mergeCell ref="C25:D25"/>
    <mergeCell ref="C26:D26"/>
    <mergeCell ref="C27:D27"/>
    <mergeCell ref="E22:E23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1:D71"/>
    <mergeCell ref="C72:D72"/>
    <mergeCell ref="C65:D65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2018-06-13T17:26:08Z</cp:lastPrinted>
  <dcterms:created xsi:type="dcterms:W3CDTF">2018-06-13T17:24:38Z</dcterms:created>
  <dcterms:modified xsi:type="dcterms:W3CDTF">2018-06-13T17:29:25Z</dcterms:modified>
</cp:coreProperties>
</file>